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pokas\Desktop\IGRALIŠTE DV\za web\"/>
    </mc:Choice>
  </mc:AlternateContent>
  <xr:revisionPtr revIDLastSave="0" documentId="13_ncr:1_{917E92AA-0F44-4DE8-B0BE-F93480728A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 PROLJEĆE" sheetId="6" r:id="rId1"/>
  </sheets>
  <definedNames>
    <definedName name="_xlnm.Print_Area" localSheetId="0">'DV PROLJEĆE'!$A$1:$F$82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6" l="1"/>
  <c r="F68" i="6"/>
  <c r="F66" i="6"/>
  <c r="F63" i="6"/>
  <c r="F59" i="6"/>
  <c r="F57" i="6"/>
  <c r="F52" i="6"/>
  <c r="F50" i="6"/>
  <c r="F45" i="6"/>
  <c r="F43" i="6"/>
  <c r="F38" i="6"/>
  <c r="F36" i="6"/>
  <c r="F39" i="6" s="1"/>
  <c r="F75" i="6" s="1"/>
  <c r="F31" i="6"/>
  <c r="F29" i="6"/>
  <c r="F24" i="6"/>
  <c r="F22" i="6"/>
  <c r="F20" i="6"/>
  <c r="F18" i="6"/>
  <c r="F16" i="6"/>
  <c r="F14" i="6"/>
  <c r="F10" i="6"/>
  <c r="F9" i="6"/>
  <c r="F69" i="6" l="1"/>
  <c r="F78" i="6" s="1"/>
  <c r="F46" i="6"/>
  <c r="F76" i="6" s="1"/>
  <c r="F11" i="6"/>
  <c r="E72" i="6" s="1"/>
  <c r="F32" i="6"/>
  <c r="E74" i="6" s="1"/>
  <c r="F53" i="6"/>
  <c r="E77" i="6" s="1"/>
  <c r="F25" i="6"/>
  <c r="F73" i="6" s="1"/>
  <c r="F80" i="6" l="1"/>
  <c r="F81" i="6" s="1"/>
  <c r="F82" i="6" s="1"/>
</calcChain>
</file>

<file path=xl/sharedStrings.xml><?xml version="1.0" encoding="utf-8"?>
<sst xmlns="http://schemas.openxmlformats.org/spreadsheetml/2006/main" count="136" uniqueCount="113">
  <si>
    <t>br.st</t>
  </si>
  <si>
    <t>opis radova</t>
  </si>
  <si>
    <t>jed.mj.</t>
  </si>
  <si>
    <t xml:space="preserve">količina </t>
  </si>
  <si>
    <t>jed. cijena</t>
  </si>
  <si>
    <t xml:space="preserve">iznos </t>
  </si>
  <si>
    <t>PODOPOLAGAČKI RADOVI</t>
  </si>
  <si>
    <t>1.1.</t>
  </si>
  <si>
    <t>Obračun radova:
Rad se obračunava po m2 podloge</t>
  </si>
  <si>
    <t>m2</t>
  </si>
  <si>
    <t>UKUPNO PODOPOLAGAČKI RADOVI</t>
  </si>
  <si>
    <t>2.1.</t>
  </si>
  <si>
    <t>Obračun radova: po komadu</t>
  </si>
  <si>
    <t>kom</t>
  </si>
  <si>
    <t>2.3.</t>
  </si>
  <si>
    <t>2.4.</t>
  </si>
  <si>
    <t>UKUPNO 2. MONTAŽNI RADOVI</t>
  </si>
  <si>
    <t>SVEUKUPNO</t>
  </si>
  <si>
    <t>pdv (25%)</t>
  </si>
  <si>
    <t>GRAĐEVINSKI RADOVI</t>
  </si>
  <si>
    <t>Organizacija gradilišta prema dogovoru s naručiteljem, pribavljanje privremenih priključaka gradilišta, opskrbom vodom i električnom energijom, ograđivanje gradilišta</t>
  </si>
  <si>
    <t>pauš.</t>
  </si>
  <si>
    <t>1.2.</t>
  </si>
  <si>
    <t>Razmjeravanje i iskolčenje terena za pozicije budućeg dječjeg igrališta</t>
  </si>
  <si>
    <t>kpl</t>
  </si>
  <si>
    <t>1.3.</t>
  </si>
  <si>
    <t>Rad se obračunava po m3 izvedenog iskopa</t>
  </si>
  <si>
    <t>1.4.</t>
  </si>
  <si>
    <t>Rad se obračunava po m2 ugrađenog geotekstila</t>
  </si>
  <si>
    <t>Rad se obračunava po m3 ugrađene podloge</t>
  </si>
  <si>
    <t>m3</t>
  </si>
  <si>
    <t>a) beton</t>
  </si>
  <si>
    <t>m³</t>
  </si>
  <si>
    <t>Nabava i ugradnja prefabriciranih gumenih rubnjaka. Rubnjak je dimenzije 6/25/100 te se ugrađuje u beton C16/20, na projektirana mjesta i prema detaljima projekta. Sve izvesti prema projektu. Stavka uključuje podložni beton za rubnjak, 0.04 m3/m' ugrađenog rubnjaka.</t>
  </si>
  <si>
    <t xml:space="preserve">Obračun po m' ugrađenog rubnjaka. </t>
  </si>
  <si>
    <t>m'</t>
  </si>
  <si>
    <t>Obračun radova: Rad se obračunava po m2.</t>
  </si>
  <si>
    <t>PRIPREMNI RADOVI</t>
  </si>
  <si>
    <t>PRIPREMNI RADOVI UKUPNO</t>
  </si>
  <si>
    <t xml:space="preserve">ZEMLJANI RADOVI </t>
  </si>
  <si>
    <t xml:space="preserve">ZEMLJANI RADOVI UKUPNO </t>
  </si>
  <si>
    <t xml:space="preserve">ARMIRANO BETONSKI RADOVI </t>
  </si>
  <si>
    <t xml:space="preserve">ARMIRANO BETONSKI RADOVI UKUPNO </t>
  </si>
  <si>
    <t>m²</t>
  </si>
  <si>
    <t>1.1.1.</t>
  </si>
  <si>
    <t>1.1.2.</t>
  </si>
  <si>
    <t>1.2.1.</t>
  </si>
  <si>
    <t>1.2.2.</t>
  </si>
  <si>
    <t>1.2.3.</t>
  </si>
  <si>
    <t>1.2.4.</t>
  </si>
  <si>
    <t>1.3.1.</t>
  </si>
  <si>
    <t>1.3.2.</t>
  </si>
  <si>
    <t>1.4.1.</t>
  </si>
  <si>
    <t xml:space="preserve">REKAPITULACIJA </t>
  </si>
  <si>
    <t>1. PRIPREMNI RADOVI</t>
  </si>
  <si>
    <t>2. ZEMLJANI RADOVI</t>
  </si>
  <si>
    <t>3. ARMIRANO BETONSKI RADOVI</t>
  </si>
  <si>
    <t>UKUPNO</t>
  </si>
  <si>
    <t>2.2.</t>
  </si>
  <si>
    <t xml:space="preserve">Obračun po m1 </t>
  </si>
  <si>
    <t>m1</t>
  </si>
  <si>
    <t xml:space="preserve">SET VERTIKLANIH PENJALICA </t>
  </si>
  <si>
    <t>Rad se obračunava po m1 ugrađenih oblica</t>
  </si>
  <si>
    <t>m</t>
  </si>
  <si>
    <t xml:space="preserve">TESARSKI RADOVI </t>
  </si>
  <si>
    <t>TESARSKI RADOVI  UKUPNO</t>
  </si>
  <si>
    <t>1.5.</t>
  </si>
  <si>
    <t>1.5.1.</t>
  </si>
  <si>
    <t>1.6.1.</t>
  </si>
  <si>
    <t>MONTAŽNI RADOVI OPREMA</t>
  </si>
  <si>
    <t xml:space="preserve">Dobava i ugradnja perforirane drenažne cijevi promjera 100 mm na prethodno pripremljenu podlogu. U cijenu je uključeno i omatanje cijevi geotekstilom i zatrpavanje kamenim materijalom tucanim (32-64 mm) oko cijevi te spajanje na postojeći šaht mješovite kanalizacije. </t>
  </si>
  <si>
    <t>Strojno iskop zemlje III kategorije za polaganje drenažne cijevi. Rov je dubine 50 cm, širine 50 cm, a duljina iskopa je 36 m. U cijenu je uključen iskop, utovar na vozilo, prijevoz, istovar i razastiranje zemljanog materijala. Uklonjeni materijal deponirati u blizini iskopa ili na privremenu deponiju na parceli koja se formira na mjestu koje odredi nadzorni inženjer ili na deponiju udaljenu do 5 km.</t>
  </si>
  <si>
    <t>Rad se obračunava po m3 iskopa</t>
  </si>
  <si>
    <t>Rad se obračunava po m1 izvedenog</t>
  </si>
  <si>
    <t xml:space="preserve">BRAVARSKI RADOVI </t>
  </si>
  <si>
    <t>BRAVARSKI RADOVI  UKUPNO</t>
  </si>
  <si>
    <t>Obračun radova: Rad se obračunava po kg čelika, stvarno ugrađeno u konstrukciju, provjerene kvalitete, dimenzija te položaja. U cijenu su uključena sva potrebna spojna i montažna sredstva</t>
  </si>
  <si>
    <t>kg</t>
  </si>
  <si>
    <t>1.6.</t>
  </si>
  <si>
    <t>1.6.2.</t>
  </si>
  <si>
    <t>4. BRAVARSKI RADOVI</t>
  </si>
  <si>
    <t xml:space="preserve">Izvođenje svih elemenata  gumene antistresne lijevane podne obloge  u debljini sloja od 30 mm. Podloga se predviđa ispod budućeg dječjeg igrališta. Postavljanje obloge vrši se redoslijedom postave donjeg sloja SBR-a u debljini od 20  mm, i gornjeg sloja mješavine  EPDM-a  u debljini 10 mm uz preciznu obradu rubova. Gumena podloga radi se u više boja.  Proizvod mora biti izveden u skladu sa zahtjevima sigurnosne norme  HRN EN 1177 ili jednakovrijedno i sukladno HIC testu proizvođača. Potrebno je predvidjeti sve elemente prema uputi proizvođača do kompletne ugradnje. </t>
  </si>
  <si>
    <t>Izrada, dobava i montaža drvenih oblica fi 140 mm s tolerancijom ± 5 % za konstrukciju igrala. Materijal impregnirani bor. Površina oblica mora biti fino obrađena, drvo zaštićeno UV otpornim premazima. Drvene oblice se ugrađuju u metalne nosače čineći dio konstrukcije igrala</t>
  </si>
  <si>
    <t>Izrada, dobava i montaža drvenih pristupna platforma za rampu na modelaciji terena  130x130 cm  ± 5 % . Materijal impregnirani bor. Površina  mora biti fino obrađena, drvo zaštićeno UV otpornim premazima. Drvena pristupna platforma se ugrađuju u metalne nosače čineći dio konstrukcije igrala</t>
  </si>
  <si>
    <t xml:space="preserve">DOBAVA I UGRADNJA </t>
  </si>
  <si>
    <t>2.5.</t>
  </si>
  <si>
    <r>
      <rPr>
        <b/>
        <sz val="10"/>
        <rFont val="Calibri"/>
        <family val="2"/>
        <charset val="238"/>
        <scheme val="minor"/>
      </rPr>
      <t>MREŽA ZA PENJANJE</t>
    </r>
    <r>
      <rPr>
        <sz val="10"/>
        <rFont val="Calibri"/>
        <family val="2"/>
        <charset val="238"/>
        <scheme val="minor"/>
      </rPr>
      <t xml:space="preserve">                                                  Mreža za penjanje napravljena je od poliamidnog užeta ojačanog sajlama, ugrađuje se na prije pripremljene drvene konstrukcije i metalne nosače. Predviđena za korištenje minimalno 10 korisnika od 4-6 godina. Ukupne dimenzije mreže za penjanje su 300x30x250 cm s tolerancijom ± 5 %.   Mreža u potpunosti mora biti izveden po Normi HRN EN 1176 ili jednakovrijedno. Izvođač je dužan predočiti certifikat od neovisnog inspekcijskog tijela da je oprema sukladna s Normom. </t>
    </r>
  </si>
  <si>
    <r>
      <t xml:space="preserve">
RAMPA NA MODELACIJI TERENA </t>
    </r>
    <r>
      <rPr>
        <sz val="10"/>
        <rFont val="Calibri"/>
        <family val="2"/>
        <charset val="238"/>
        <scheme val="minor"/>
      </rPr>
      <t xml:space="preserve">                          Rampa na modelaciji terena napravljena je od protuklizne ploče sa grifovima i poliamidnim užetom učvršćenim na dvije strane. Rampa se montira na postojeću modelaciju terena visine 1,1-1,3 m. Rampa služi za penjanje, spuštanje. Predviđena za korištenje minimalno 3 korisnika od 4-6 godina. Ukupne dimenzije rampe su 220x105 cm s tolerancijom± 5 %. Rampa se temelji na prije pripremljene metalne nosače i betonske temelje.  Rampa u potpunosti mora biti izvedena po Normi HRN EN 1176 ili jednakovrijedno. Izvođač je dužan predočiti certifikat od neovisnog inspekcijskog tijela da je oprema sukladna s Normom. </t>
    </r>
  </si>
  <si>
    <t>1.2.5.</t>
  </si>
  <si>
    <t>1.2.6.</t>
  </si>
  <si>
    <t>1.5.2.</t>
  </si>
  <si>
    <t xml:space="preserve">Izrada, dobava i montaža zaštitne modularne tipske panelne ograde izrađene od ogradnih panela i stupova koji se montiraju na gotove betonske temelje.  Visina ograde je 120 - 160 cm. Ograda je zaštićena od hrđe cinčanjem izvana i iznutra i na kraju presvućena PVC-om premazom u zelenoj boji otpornim na atmosferske prilike. Raspon postave stupova je cca 250 cm. </t>
  </si>
  <si>
    <t>Dobava, ugradnja i izvedba temelja za opremu i ogradu beton C 25/30. Betoniranje izvesti u zemljanom materijalu uz sva ostala pomoćna sredstva. U cijenu su uključeni sav rad i materijal (oplata, beton, pomoćna i spojna sredstva te sidreni vijci) do potpune gotovosti temelja. Obračun po m3 ugrađenog betona.</t>
  </si>
  <si>
    <r>
      <rPr>
        <b/>
        <sz val="10"/>
        <rFont val="Calibri"/>
        <family val="2"/>
        <charset val="238"/>
        <scheme val="minor"/>
      </rPr>
      <t xml:space="preserve">NAPOMENA: </t>
    </r>
    <r>
      <rPr>
        <sz val="10"/>
        <rFont val="Calibri"/>
        <family val="2"/>
        <charset val="238"/>
        <scheme val="minor"/>
      </rPr>
      <t xml:space="preserve">Nabava, doprema i postava sprava za dječje igralište. Sprave su kombinacija drvene / metalne konstrukcije koja se učvršćuje vijcima sa maticom. Sva proizvedena igrala trebaju biti proizvedena na način da su u skladu s Normom HRN EN 1176 ili jednakovrijedno, tehničkim propisima za drvene i čelične konstrukcije ili jednakovrijedno i projektnom dokumentacijom. Izvođač elemenata za igru mora izraditi radionički nacrt za svaki element pri čemu izvedba i ugradnja moraju odgovarati odredbama Norme HRN EN 1176 ili jednakovrijedno. Radionički nacrti moraju biti priloženi u sklopu nuđenja troškovnika čime dokazuje tehničku sposobnost ponuđenog. Za cjelokupnu izvedbu i ugrađenu opremu izvođač je dužan predočiti certifikat od neovisnog inspekcijskog tijela da je oprema sukladna s Normom HRN EN 1176 ili jednakovrijedno. 
</t>
    </r>
  </si>
  <si>
    <r>
      <rPr>
        <b/>
        <sz val="10"/>
        <rFont val="Calibri"/>
        <family val="2"/>
        <charset val="238"/>
        <scheme val="minor"/>
      </rPr>
      <t xml:space="preserve">NAPOMENA I: </t>
    </r>
    <r>
      <rPr>
        <sz val="10"/>
        <rFont val="Calibri"/>
        <family val="2"/>
        <charset val="238"/>
        <scheme val="minor"/>
      </rPr>
      <t xml:space="preserve"> Sve radove izvesti prema općim tehničkim uvjetima. Prije početka radova označiti sve trase postojećih instalacija unutar obuhvata izvođenja radova, a prema dobivenim posebnim uvjetima građenja. Sve instalacije na označenim trasama zaštititi od mogućih oštećivanja. Nasip i zatrpavanje zemljom izvesti u slojevima uz nabijanje na potrebnu zbijenost. Sva zatrpavanja i nasipavanja izvesti materijalom bez otpadaka i organskih tvari. Svi zemljani radovi moraju se izvoditi u skladu s tehničkim uvjetima za zemljane radove. Obračun količina nasipavanja vrši se u svemu prema građevinskim normama. Nasip se mjeri materijalom u izvedenom stanju na mjestu izvedbe.  Izvođač radova dužan je betonske radove izvesti prema pravilniku o tehničkim normativima za beton i armirani beton, opisima i stavkama troškovnika, te prema HRN ili jednakovrijedno. Izvođač radova dužan je evidentirati podatke o kvaliteti ugrađenih materijala i izvedenih radova, zapisnik o primopredaji radova u toku izvedbe, podatke o vremenskim prilikama, dnevnim temperaturama i sl. </t>
    </r>
  </si>
  <si>
    <t>Strojni iskop humusa  na mjestu ugradnje budućeg dječjeg igrališta i temelja.   Strojni-ručni iskop humusa  u sloju debljine od 30 do 50 cm.  U cijenu je uključen iskop, utovar na vozilo, prijevoz, istovar i razastiranje zemljanog materijala. Uklonjeni materijal deponirati na mjesto koje odredi nadzorni inženjer ili na deponiju udaljenu do 1 km.</t>
  </si>
  <si>
    <t>Dobava i ugradnja geotekstila (300g/m2) s potrebnim preklopima u slojeve podloge ispod površine za igru dječjeg igrališta. Obračun po m2 obložene površine bez preklopa.</t>
  </si>
  <si>
    <t xml:space="preserve">Dobava, planiranje i uređenje posteljice za podlogu lijevane gume, u zemljanom materijalu debljine 25 cm u zbijenom stanju. Rad obuhvaća  dobavu i planiranje  drobljenca (tampona) d=20 cm, planiranje i zbijanje posteljice do traženog modula stišljivosti. </t>
  </si>
  <si>
    <t>Fino planiranje zemlje nakon ugradnje ograde, opreme i podloge. Dobava i ugradnja zemlje od iskopa  zelenim površinama unutar obuhvata radova. Planiranje zemlje na način da se izvede pad terena prema zelenoj površini uključivo fino grabljanje i pripremu za sadnju trave.</t>
  </si>
  <si>
    <t>1.4.2.</t>
  </si>
  <si>
    <t>Dobava i ugradnja gume za oblaganje postojećeg betonskog parapet zida koji okružuje igralište. Rubnjake ugraditi u skladu s uputama proizvođača.</t>
  </si>
  <si>
    <t xml:space="preserve">Set vertikalnih penjalica napravljena je od poliamidnog užeta ojačanog sajlama i compact ploča debljine 12 mm otpornih na korištenje i habanje, ugrađuje se na prije pripremljene drvene konstrukcije i metalne nosače. Predviđena za korištenje minimalno 10 korisnika od 4-6 godina. Ukupne dimenzije mreže za penjanje su 510x60x220 cm s tolerancijom ± 5 %.   Penjalica u potpunosti mora biti izveden po Normi HRN EN 1176 ili jednakovrijedno. Izvođač je dužan predočiti certifikat od neovisnog inspekcijskog tijela da je oprema sukladna s Normom. </t>
  </si>
  <si>
    <t>Dobava i ugradnja opreme na lokaciju</t>
  </si>
  <si>
    <t>5. TESARSKI RADOVI</t>
  </si>
  <si>
    <t>6. PODOPOLAGAČKI RADOVI</t>
  </si>
  <si>
    <t>7. MONTAŽNI RADOVI OPREMA</t>
  </si>
  <si>
    <r>
      <rPr>
        <b/>
        <sz val="10"/>
        <rFont val="Calibri"/>
        <family val="2"/>
        <charset val="238"/>
        <scheme val="minor"/>
      </rPr>
      <t xml:space="preserve">TUBASTI  ZAVINUTI TOBOGAN NA MODELACIJI TERENA   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Tubasti zavinuti tobogan na modelaciji terena napravljena je od poliestera, sastoji se od ulazne i izlazne sekcije, te kliznog dijela u zavoju. Tobogan se montira na postojeću modelaciju terena visine 1,1-1,3 m. Tobogan služi za spuštanje. Predviđena za korištenje minimalno 3 korisnika od 4-6 godina. Ukupne dimenzije tobogana su 272x160 cm s tolerancijom± 5 %. Tobogan se temelji na prije pripremljene metalne nosače i betonske temelje.  Tobogan u potpunosti mora biti izveden po Normi HRN EN 1176 ili jednakovrijedno. Izvođač je dužan predočiti certifikat od neovisnog inspekcijskog tijela da je oprema sukladna s Normom. </t>
    </r>
  </si>
  <si>
    <t>Izrada čeličnih poluokruglih dvodijelnih nosača r 70 mm za igrala .  U cijenu je uračunat rad, sav potreban materijal s utovarom, istovarom, prijevozom, prijenosom i ugradnjom materijala i konstrukcije, kao i potrebna mehanizacija. Stavka uključuje i antikorozivnu zaštitnu cinčanjem i plastifikacijom u tonu (ral) po izboru investitora. (15 komada)</t>
  </si>
  <si>
    <r>
      <rPr>
        <b/>
        <sz val="10"/>
        <rFont val="Calibri"/>
        <family val="2"/>
        <charset val="238"/>
        <scheme val="minor"/>
      </rPr>
      <t xml:space="preserve">OTVORENI  TOBOGAN NA MODELACIJI TERENA   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Otvoreni  tobogan na modelaciji terena napravljena je od poliestera, sastoji se od ulazne i izlazne sekcije, te kliznog dijela. Tobogan se montira na postojeću modelaciju terena visine 1,1-1,3 m. Tobogan služi za spuštanje. Predviđena za korištenje minimalno 3 korisnika od 4-6 godina. Ukupne dimenzije tobogana su 272x60 cm s tolerancijom± 5 %. Tobogan se temelji na prije pripremljene metalne nosače i betonske temelje.  Tobogan u potpunosti mora biti izveden po Normi HRN EN 1176 ili jednakovrijedno. Izvođač je dužan predočiti certifikat od neovisnog inspekcijskog tijela da je oprema sukladna s Normom. </t>
    </r>
  </si>
  <si>
    <t>2.6.</t>
  </si>
  <si>
    <t>Investitor: OPĆINA KLOŠTAR IVANIĆ</t>
  </si>
  <si>
    <t>Lokacija: DV PROLJEĆE GLAVNI OBJEKT, k.č.br. 873/1, k.o. Kloštar Ivanić</t>
  </si>
  <si>
    <t>TROŠKOVNIK  - IZGRADNJA DJEČJEG IGRALIŠTA U DJEČJEM VRTIĆU "PROLJEĆE"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</si>
</sst>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&quot;kn&quot;_-;\-* #,##0.00\ &quot;kn&quot;_-;_-* &quot;-&quot;??\ &quot;kn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</font>
    <font>
      <sz val="11"/>
      <name val="Arial"/>
      <family val="2"/>
      <charset val="238"/>
    </font>
    <font>
      <sz val="10"/>
      <color rgb="FF000000"/>
      <name val="Calibri"/>
      <family val="2"/>
      <charset val="238"/>
    </font>
    <font>
      <sz val="11"/>
      <name val="Arial CE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EB9C"/>
        <bgColor rgb="FFFFFFCC"/>
      </patternFill>
    </fill>
    <fill>
      <patternFill patternType="solid">
        <fgColor rgb="FFC5E0B4"/>
        <bgColor rgb="FFCCFFCC"/>
      </patternFill>
    </fill>
    <fill>
      <patternFill patternType="solid">
        <fgColor theme="9" tint="0.59999389629810485"/>
        <bgColor rgb="FFCCFFCC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3" borderId="0" applyBorder="0" applyProtection="0"/>
    <xf numFmtId="0" fontId="7" fillId="0" borderId="0">
      <alignment vertical="center"/>
    </xf>
  </cellStyleXfs>
  <cellXfs count="12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2" borderId="3" xfId="2" applyFont="1" applyFill="1" applyBorder="1" applyAlignment="1">
      <alignment horizontal="justify" vertical="top" wrapText="1"/>
    </xf>
    <xf numFmtId="0" fontId="9" fillId="2" borderId="3" xfId="2" applyFont="1" applyFill="1" applyBorder="1" applyAlignment="1">
      <alignment horizontal="center"/>
    </xf>
    <xf numFmtId="4" fontId="9" fillId="4" borderId="3" xfId="2" applyNumberFormat="1" applyFont="1" applyFill="1" applyBorder="1"/>
    <xf numFmtId="0" fontId="10" fillId="4" borderId="3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2" fontId="9" fillId="0" borderId="5" xfId="0" applyNumberFormat="1" applyFont="1" applyBorder="1"/>
    <xf numFmtId="0" fontId="9" fillId="0" borderId="2" xfId="2" applyFont="1" applyBorder="1" applyAlignment="1">
      <alignment horizontal="center" vertical="center" wrapText="1"/>
    </xf>
    <xf numFmtId="2" fontId="9" fillId="0" borderId="2" xfId="0" applyNumberFormat="1" applyFont="1" applyBorder="1"/>
    <xf numFmtId="4" fontId="10" fillId="4" borderId="3" xfId="2" applyNumberFormat="1" applyFont="1" applyFill="1" applyBorder="1"/>
    <xf numFmtId="2" fontId="9" fillId="0" borderId="0" xfId="0" applyNumberFormat="1" applyFont="1"/>
    <xf numFmtId="4" fontId="9" fillId="0" borderId="0" xfId="2" applyNumberFormat="1" applyFont="1"/>
    <xf numFmtId="4" fontId="9" fillId="0" borderId="5" xfId="2" applyNumberFormat="1" applyFont="1" applyBorder="1"/>
    <xf numFmtId="4" fontId="9" fillId="0" borderId="0" xfId="0" applyNumberFormat="1" applyFont="1"/>
    <xf numFmtId="0" fontId="9" fillId="2" borderId="3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justify" vertical="top" wrapText="1"/>
    </xf>
    <xf numFmtId="0" fontId="9" fillId="0" borderId="6" xfId="0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center"/>
    </xf>
    <xf numFmtId="0" fontId="10" fillId="2" borderId="3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left" vertical="center" wrapText="1"/>
    </xf>
    <xf numFmtId="4" fontId="9" fillId="2" borderId="3" xfId="2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2" applyFont="1" applyAlignment="1">
      <alignment horizontal="center"/>
    </xf>
    <xf numFmtId="4" fontId="9" fillId="0" borderId="0" xfId="2" applyNumberFormat="1" applyFont="1" applyAlignment="1">
      <alignment horizontal="center"/>
    </xf>
    <xf numFmtId="0" fontId="9" fillId="0" borderId="5" xfId="2" applyFont="1" applyBorder="1" applyAlignment="1">
      <alignment horizontal="center"/>
    </xf>
    <xf numFmtId="4" fontId="9" fillId="0" borderId="5" xfId="2" applyNumberFormat="1" applyFont="1" applyBorder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4" borderId="2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/>
    </xf>
    <xf numFmtId="4" fontId="9" fillId="4" borderId="2" xfId="2" applyNumberFormat="1" applyFont="1" applyFill="1" applyBorder="1"/>
    <xf numFmtId="0" fontId="9" fillId="2" borderId="7" xfId="2" applyFont="1" applyFill="1" applyBorder="1" applyAlignment="1">
      <alignment horizontal="center"/>
    </xf>
    <xf numFmtId="0" fontId="9" fillId="4" borderId="7" xfId="2" applyFont="1" applyFill="1" applyBorder="1" applyAlignment="1">
      <alignment horizontal="center"/>
    </xf>
    <xf numFmtId="0" fontId="10" fillId="4" borderId="7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10" fillId="4" borderId="3" xfId="2" applyFont="1" applyFill="1" applyBorder="1" applyAlignment="1">
      <alignment horizontal="justify" vertical="top" wrapText="1"/>
    </xf>
    <xf numFmtId="0" fontId="9" fillId="0" borderId="6" xfId="3" applyFont="1" applyFill="1" applyBorder="1" applyAlignment="1" applyProtection="1">
      <alignment horizontal="justify" wrapText="1"/>
    </xf>
    <xf numFmtId="0" fontId="9" fillId="0" borderId="7" xfId="3" applyFont="1" applyFill="1" applyBorder="1" applyAlignment="1" applyProtection="1">
      <alignment horizontal="justify" wrapText="1"/>
    </xf>
    <xf numFmtId="0" fontId="9" fillId="0" borderId="8" xfId="0" applyFont="1" applyBorder="1" applyAlignment="1">
      <alignment horizontal="justify" vertical="center" wrapText="1"/>
    </xf>
    <xf numFmtId="0" fontId="10" fillId="4" borderId="7" xfId="3" applyFont="1" applyFill="1" applyBorder="1" applyAlignment="1" applyProtection="1">
      <alignment horizontal="justify"/>
    </xf>
    <xf numFmtId="0" fontId="10" fillId="4" borderId="7" xfId="2" applyFont="1" applyFill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left" vertical="top" wrapText="1"/>
    </xf>
    <xf numFmtId="0" fontId="10" fillId="4" borderId="6" xfId="3" applyFont="1" applyFill="1" applyBorder="1" applyAlignment="1" applyProtection="1">
      <alignment horizontal="justify"/>
    </xf>
    <xf numFmtId="0" fontId="10" fillId="4" borderId="6" xfId="3" applyFont="1" applyFill="1" applyBorder="1" applyAlignment="1" applyProtection="1">
      <alignment horizontal="left" vertical="top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/>
    </xf>
    <xf numFmtId="0" fontId="9" fillId="0" borderId="5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9" fillId="4" borderId="2" xfId="0" applyFont="1" applyFill="1" applyBorder="1" applyAlignment="1">
      <alignment horizontal="center" vertical="center"/>
    </xf>
    <xf numFmtId="0" fontId="9" fillId="4" borderId="2" xfId="3" applyFont="1" applyFill="1" applyBorder="1" applyAlignment="1" applyProtection="1">
      <alignment horizontal="center"/>
    </xf>
    <xf numFmtId="4" fontId="9" fillId="4" borderId="2" xfId="3" applyNumberFormat="1" applyFont="1" applyFill="1" applyBorder="1" applyProtection="1"/>
    <xf numFmtId="0" fontId="9" fillId="0" borderId="0" xfId="4" applyFont="1" applyAlignment="1">
      <alignment horizontal="center"/>
    </xf>
    <xf numFmtId="0" fontId="9" fillId="0" borderId="8" xfId="3" applyFont="1" applyFill="1" applyBorder="1" applyAlignment="1" applyProtection="1">
      <alignment horizontal="left" vertical="top" wrapText="1"/>
    </xf>
    <xf numFmtId="0" fontId="9" fillId="0" borderId="0" xfId="3" applyFont="1" applyFill="1" applyBorder="1" applyAlignment="1" applyProtection="1">
      <alignment horizontal="center"/>
    </xf>
    <xf numFmtId="4" fontId="9" fillId="0" borderId="0" xfId="3" applyNumberFormat="1" applyFont="1" applyFill="1" applyBorder="1" applyProtection="1"/>
    <xf numFmtId="0" fontId="9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center" vertical="center"/>
    </xf>
    <xf numFmtId="0" fontId="9" fillId="4" borderId="5" xfId="3" applyFont="1" applyFill="1" applyBorder="1" applyAlignment="1" applyProtection="1">
      <alignment horizontal="center"/>
    </xf>
    <xf numFmtId="4" fontId="9" fillId="4" borderId="5" xfId="3" applyNumberFormat="1" applyFont="1" applyFill="1" applyBorder="1" applyProtection="1"/>
    <xf numFmtId="0" fontId="10" fillId="0" borderId="5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9" fillId="4" borderId="5" xfId="3" applyFont="1" applyFill="1" applyBorder="1" applyAlignment="1" applyProtection="1">
      <alignment horizontal="center" vertical="center"/>
    </xf>
    <xf numFmtId="0" fontId="9" fillId="4" borderId="5" xfId="3" applyFont="1" applyFill="1" applyBorder="1" applyProtection="1"/>
    <xf numFmtId="0" fontId="9" fillId="0" borderId="8" xfId="0" applyFont="1" applyBorder="1"/>
    <xf numFmtId="44" fontId="9" fillId="0" borderId="0" xfId="1" applyNumberFormat="1" applyFont="1" applyFill="1" applyBorder="1" applyAlignment="1">
      <alignment horizontal="center"/>
    </xf>
    <xf numFmtId="44" fontId="9" fillId="2" borderId="3" xfId="1" applyNumberFormat="1" applyFont="1" applyFill="1" applyBorder="1" applyAlignment="1">
      <alignment horizontal="center"/>
    </xf>
    <xf numFmtId="44" fontId="9" fillId="4" borderId="3" xfId="2" applyNumberFormat="1" applyFont="1" applyFill="1" applyBorder="1"/>
    <xf numFmtId="44" fontId="9" fillId="0" borderId="5" xfId="2" applyNumberFormat="1" applyFont="1" applyBorder="1"/>
    <xf numFmtId="44" fontId="9" fillId="0" borderId="2" xfId="2" applyNumberFormat="1" applyFont="1" applyBorder="1"/>
    <xf numFmtId="44" fontId="10" fillId="4" borderId="3" xfId="2" applyNumberFormat="1" applyFont="1" applyFill="1" applyBorder="1"/>
    <xf numFmtId="44" fontId="9" fillId="0" borderId="0" xfId="0" applyNumberFormat="1" applyFont="1"/>
    <xf numFmtId="44" fontId="9" fillId="0" borderId="0" xfId="2" applyNumberFormat="1" applyFont="1"/>
    <xf numFmtId="44" fontId="9" fillId="4" borderId="2" xfId="3" applyNumberFormat="1" applyFont="1" applyFill="1" applyBorder="1" applyProtection="1"/>
    <xf numFmtId="44" fontId="9" fillId="4" borderId="2" xfId="2" applyNumberFormat="1" applyFont="1" applyFill="1" applyBorder="1"/>
    <xf numFmtId="44" fontId="9" fillId="0" borderId="0" xfId="3" applyNumberFormat="1" applyFont="1" applyFill="1" applyBorder="1" applyProtection="1"/>
    <xf numFmtId="44" fontId="9" fillId="0" borderId="5" xfId="1" applyNumberFormat="1" applyFont="1" applyFill="1" applyBorder="1" applyAlignment="1">
      <alignment horizontal="center"/>
    </xf>
    <xf numFmtId="44" fontId="10" fillId="2" borderId="3" xfId="1" applyNumberFormat="1" applyFont="1" applyFill="1" applyBorder="1" applyAlignment="1">
      <alignment horizontal="center"/>
    </xf>
    <xf numFmtId="44" fontId="9" fillId="2" borderId="5" xfId="1" applyNumberFormat="1" applyFont="1" applyFill="1" applyBorder="1" applyAlignment="1">
      <alignment horizontal="center"/>
    </xf>
    <xf numFmtId="44" fontId="9" fillId="4" borderId="5" xfId="3" applyNumberFormat="1" applyFont="1" applyFill="1" applyBorder="1" applyProtection="1"/>
    <xf numFmtId="44" fontId="10" fillId="2" borderId="5" xfId="0" applyNumberFormat="1" applyFont="1" applyFill="1" applyBorder="1"/>
    <xf numFmtId="44" fontId="10" fillId="5" borderId="5" xfId="3" applyNumberFormat="1" applyFont="1" applyFill="1" applyBorder="1" applyProtection="1"/>
    <xf numFmtId="44" fontId="10" fillId="2" borderId="6" xfId="0" applyNumberFormat="1" applyFont="1" applyFill="1" applyBorder="1"/>
    <xf numFmtId="44" fontId="10" fillId="5" borderId="6" xfId="3" applyNumberFormat="1" applyFont="1" applyFill="1" applyBorder="1" applyProtection="1"/>
    <xf numFmtId="44" fontId="9" fillId="0" borderId="8" xfId="1" applyNumberFormat="1" applyFont="1" applyFill="1" applyBorder="1" applyAlignment="1">
      <alignment horizontal="center"/>
    </xf>
    <xf numFmtId="44" fontId="9" fillId="4" borderId="3" xfId="2" applyNumberFormat="1" applyFont="1" applyFill="1" applyBorder="1" applyAlignment="1">
      <alignment horizontal="right"/>
    </xf>
    <xf numFmtId="44" fontId="10" fillId="0" borderId="6" xfId="2" applyNumberFormat="1" applyFont="1" applyBorder="1" applyAlignment="1">
      <alignment horizontal="right"/>
    </xf>
    <xf numFmtId="44" fontId="10" fillId="4" borderId="3" xfId="2" applyNumberFormat="1" applyFont="1" applyFill="1" applyBorder="1" applyAlignment="1">
      <alignment horizontal="right"/>
    </xf>
    <xf numFmtId="44" fontId="10" fillId="0" borderId="8" xfId="2" applyNumberFormat="1" applyFont="1" applyBorder="1" applyAlignment="1">
      <alignment horizontal="right"/>
    </xf>
    <xf numFmtId="44" fontId="9" fillId="0" borderId="8" xfId="0" applyNumberFormat="1" applyFont="1" applyBorder="1"/>
    <xf numFmtId="44" fontId="9" fillId="0" borderId="8" xfId="2" applyNumberFormat="1" applyFont="1" applyBorder="1"/>
    <xf numFmtId="44" fontId="10" fillId="5" borderId="7" xfId="3" applyNumberFormat="1" applyFont="1" applyFill="1" applyBorder="1" applyProtection="1"/>
    <xf numFmtId="44" fontId="10" fillId="0" borderId="8" xfId="1" applyNumberFormat="1" applyFont="1" applyFill="1" applyBorder="1" applyAlignment="1">
      <alignment horizontal="center"/>
    </xf>
    <xf numFmtId="44" fontId="12" fillId="0" borderId="6" xfId="1" applyNumberFormat="1" applyFont="1" applyFill="1" applyBorder="1" applyAlignment="1">
      <alignment horizontal="center"/>
    </xf>
    <xf numFmtId="44" fontId="10" fillId="4" borderId="7" xfId="2" applyNumberFormat="1" applyFont="1" applyFill="1" applyBorder="1" applyAlignment="1">
      <alignment horizontal="right"/>
    </xf>
    <xf numFmtId="44" fontId="9" fillId="0" borderId="4" xfId="3" applyNumberFormat="1" applyFont="1" applyFill="1" applyBorder="1" applyProtection="1"/>
    <xf numFmtId="44" fontId="10" fillId="0" borderId="6" xfId="1" applyNumberFormat="1" applyFont="1" applyFill="1" applyBorder="1" applyAlignment="1">
      <alignment horizontal="center"/>
    </xf>
    <xf numFmtId="44" fontId="10" fillId="2" borderId="6" xfId="1" applyNumberFormat="1" applyFont="1" applyFill="1" applyBorder="1" applyAlignment="1">
      <alignment horizontal="center"/>
    </xf>
    <xf numFmtId="0" fontId="10" fillId="0" borderId="1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0" fontId="9" fillId="0" borderId="2" xfId="2" applyFont="1" applyBorder="1" applyAlignment="1">
      <alignment horizontal="left" vertical="top" wrapText="1"/>
    </xf>
    <xf numFmtId="0" fontId="9" fillId="0" borderId="7" xfId="2" applyFont="1" applyBorder="1" applyAlignment="1">
      <alignment horizontal="left" vertical="top" wrapText="1"/>
    </xf>
    <xf numFmtId="44" fontId="10" fillId="2" borderId="5" xfId="0" applyNumberFormat="1" applyFont="1" applyFill="1" applyBorder="1"/>
    <xf numFmtId="44" fontId="10" fillId="2" borderId="6" xfId="0" applyNumberFormat="1" applyFont="1" applyFill="1" applyBorder="1"/>
    <xf numFmtId="0" fontId="10" fillId="4" borderId="5" xfId="0" applyFont="1" applyFill="1" applyBorder="1" applyAlignment="1">
      <alignment horizontal="left" vertical="top" wrapText="1"/>
    </xf>
  </cellXfs>
  <cellStyles count="5">
    <cellStyle name="Excel Built-in Neutral" xfId="3" xr:uid="{00000000-0005-0000-0000-000000000000}"/>
    <cellStyle name="Normal 140" xfId="2" xr:uid="{00000000-0005-0000-0000-000001000000}"/>
    <cellStyle name="Normalno" xfId="0" builtinId="0"/>
    <cellStyle name="Obično 31" xfId="4" xr:uid="{00000000-0005-0000-0000-000003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tabSelected="1" view="pageLayout" zoomScaleNormal="70" zoomScaleSheetLayoutView="70" workbookViewId="0">
      <selection activeCell="B7" sqref="B7:F7"/>
    </sheetView>
  </sheetViews>
  <sheetFormatPr defaultRowHeight="15" x14ac:dyDescent="0.25"/>
  <cols>
    <col min="1" max="1" width="9" style="27" customWidth="1"/>
    <col min="2" max="2" width="39.28515625" style="79" bestFit="1" customWidth="1"/>
    <col min="3" max="3" width="8.85546875" style="61"/>
    <col min="4" max="4" width="9" style="61" bestFit="1" customWidth="1"/>
    <col min="5" max="5" width="12.7109375" style="86" bestFit="1" customWidth="1"/>
    <col min="6" max="6" width="13.28515625" style="104" bestFit="1" customWidth="1"/>
  </cols>
  <sheetData>
    <row r="1" spans="1:6" s="1" customFormat="1" ht="14.25" x14ac:dyDescent="0.2">
      <c r="A1" s="27"/>
      <c r="B1" s="57"/>
      <c r="C1" s="5"/>
      <c r="D1" s="5"/>
      <c r="E1" s="80"/>
      <c r="F1" s="99"/>
    </row>
    <row r="2" spans="1:6" s="1" customFormat="1" ht="14.25" x14ac:dyDescent="0.2">
      <c r="A2" s="113" t="s">
        <v>112</v>
      </c>
      <c r="B2" s="114"/>
      <c r="C2" s="114"/>
      <c r="D2" s="114"/>
      <c r="E2" s="114"/>
      <c r="F2" s="114"/>
    </row>
    <row r="3" spans="1:6" s="1" customFormat="1" ht="14.25" x14ac:dyDescent="0.2">
      <c r="A3" s="32"/>
      <c r="B3" s="115" t="s">
        <v>110</v>
      </c>
      <c r="C3" s="116"/>
      <c r="D3" s="116"/>
      <c r="E3" s="116"/>
      <c r="F3" s="116"/>
    </row>
    <row r="4" spans="1:6" s="1" customFormat="1" ht="14.25" x14ac:dyDescent="0.2">
      <c r="A4" s="32"/>
      <c r="B4" s="115" t="s">
        <v>111</v>
      </c>
      <c r="C4" s="116"/>
      <c r="D4" s="116"/>
      <c r="E4" s="116"/>
      <c r="F4" s="116"/>
    </row>
    <row r="5" spans="1:6" s="1" customFormat="1" ht="14.25" x14ac:dyDescent="0.2">
      <c r="A5" s="19" t="s">
        <v>0</v>
      </c>
      <c r="B5" s="6" t="s">
        <v>1</v>
      </c>
      <c r="C5" s="41" t="s">
        <v>2</v>
      </c>
      <c r="D5" s="7" t="s">
        <v>3</v>
      </c>
      <c r="E5" s="81" t="s">
        <v>4</v>
      </c>
      <c r="F5" s="81" t="s">
        <v>5</v>
      </c>
    </row>
    <row r="6" spans="1:6" s="3" customFormat="1" ht="12.75" x14ac:dyDescent="0.2">
      <c r="A6" s="9">
        <v>1</v>
      </c>
      <c r="B6" s="45" t="s">
        <v>19</v>
      </c>
      <c r="C6" s="42"/>
      <c r="D6" s="8"/>
      <c r="E6" s="82"/>
      <c r="F6" s="100"/>
    </row>
    <row r="7" spans="1:6" s="3" customFormat="1" ht="154.9" customHeight="1" x14ac:dyDescent="0.2">
      <c r="A7" s="33"/>
      <c r="B7" s="117" t="s">
        <v>94</v>
      </c>
      <c r="C7" s="117"/>
      <c r="D7" s="117"/>
      <c r="E7" s="117"/>
      <c r="F7" s="118"/>
    </row>
    <row r="8" spans="1:6" s="3" customFormat="1" ht="12.75" x14ac:dyDescent="0.2">
      <c r="A8" s="9" t="s">
        <v>7</v>
      </c>
      <c r="B8" s="45" t="s">
        <v>37</v>
      </c>
      <c r="C8" s="42"/>
      <c r="D8" s="8"/>
      <c r="E8" s="82"/>
      <c r="F8" s="100"/>
    </row>
    <row r="9" spans="1:6" s="3" customFormat="1" ht="58.15" customHeight="1" x14ac:dyDescent="0.2">
      <c r="A9" s="10" t="s">
        <v>44</v>
      </c>
      <c r="B9" s="46" t="s">
        <v>20</v>
      </c>
      <c r="C9" s="58" t="s">
        <v>21</v>
      </c>
      <c r="D9" s="11">
        <v>1</v>
      </c>
      <c r="E9" s="83">
        <v>0</v>
      </c>
      <c r="F9" s="101">
        <f>D9*E9</f>
        <v>0</v>
      </c>
    </row>
    <row r="10" spans="1:6" s="3" customFormat="1" ht="32.450000000000003" customHeight="1" x14ac:dyDescent="0.2">
      <c r="A10" s="12" t="s">
        <v>45</v>
      </c>
      <c r="B10" s="47" t="s">
        <v>23</v>
      </c>
      <c r="C10" s="59" t="s">
        <v>24</v>
      </c>
      <c r="D10" s="13">
        <v>1</v>
      </c>
      <c r="E10" s="84">
        <v>0</v>
      </c>
      <c r="F10" s="101">
        <f>D10*E10</f>
        <v>0</v>
      </c>
    </row>
    <row r="11" spans="1:6" s="3" customFormat="1" ht="12.75" x14ac:dyDescent="0.2">
      <c r="A11" s="9" t="s">
        <v>7</v>
      </c>
      <c r="B11" s="45" t="s">
        <v>38</v>
      </c>
      <c r="C11" s="43"/>
      <c r="D11" s="14"/>
      <c r="E11" s="85"/>
      <c r="F11" s="102">
        <f>F9+F10</f>
        <v>0</v>
      </c>
    </row>
    <row r="12" spans="1:6" s="3" customFormat="1" ht="12.75" x14ac:dyDescent="0.2">
      <c r="A12" s="9" t="s">
        <v>22</v>
      </c>
      <c r="B12" s="45" t="s">
        <v>39</v>
      </c>
      <c r="C12" s="42"/>
      <c r="D12" s="8"/>
      <c r="E12" s="82"/>
      <c r="F12" s="100"/>
    </row>
    <row r="13" spans="1:6" s="3" customFormat="1" ht="114" customHeight="1" x14ac:dyDescent="0.2">
      <c r="A13" s="27" t="s">
        <v>46</v>
      </c>
      <c r="B13" s="52" t="s">
        <v>95</v>
      </c>
      <c r="C13" s="5"/>
      <c r="D13" s="15"/>
      <c r="E13" s="86"/>
      <c r="F13" s="103"/>
    </row>
    <row r="14" spans="1:6" s="3" customFormat="1" ht="12.75" x14ac:dyDescent="0.2">
      <c r="A14" s="56"/>
      <c r="B14" s="21" t="s">
        <v>26</v>
      </c>
      <c r="C14" s="60" t="s">
        <v>32</v>
      </c>
      <c r="D14" s="11">
        <v>20</v>
      </c>
      <c r="E14" s="83">
        <v>0</v>
      </c>
      <c r="F14" s="101">
        <f>D14*E14</f>
        <v>0</v>
      </c>
    </row>
    <row r="15" spans="1:6" s="3" customFormat="1" ht="60" customHeight="1" x14ac:dyDescent="0.2">
      <c r="A15" s="27" t="s">
        <v>47</v>
      </c>
      <c r="B15" s="48" t="s">
        <v>96</v>
      </c>
      <c r="C15" s="5"/>
      <c r="D15" s="15"/>
      <c r="E15" s="87"/>
      <c r="F15" s="103"/>
    </row>
    <row r="16" spans="1:6" s="3" customFormat="1" ht="16.149999999999999" customHeight="1" x14ac:dyDescent="0.2">
      <c r="A16" s="56"/>
      <c r="B16" s="21" t="s">
        <v>28</v>
      </c>
      <c r="C16" s="60" t="s">
        <v>9</v>
      </c>
      <c r="D16" s="11">
        <v>40</v>
      </c>
      <c r="E16" s="83">
        <v>0</v>
      </c>
      <c r="F16" s="101">
        <f>E16*D16</f>
        <v>0</v>
      </c>
    </row>
    <row r="17" spans="1:6" s="3" customFormat="1" ht="88.15" customHeight="1" x14ac:dyDescent="0.2">
      <c r="A17" s="27" t="s">
        <v>48</v>
      </c>
      <c r="B17" s="48" t="s">
        <v>97</v>
      </c>
      <c r="C17" s="61"/>
      <c r="D17" s="61"/>
      <c r="E17" s="86"/>
      <c r="F17" s="104"/>
    </row>
    <row r="18" spans="1:6" s="3" customFormat="1" ht="13.9" customHeight="1" x14ac:dyDescent="0.2">
      <c r="A18" s="56"/>
      <c r="B18" s="21" t="s">
        <v>29</v>
      </c>
      <c r="C18" s="60" t="s">
        <v>30</v>
      </c>
      <c r="D18" s="11">
        <v>10</v>
      </c>
      <c r="E18" s="83">
        <v>0</v>
      </c>
      <c r="F18" s="101">
        <f>D18*E18</f>
        <v>0</v>
      </c>
    </row>
    <row r="19" spans="1:6" s="3" customFormat="1" ht="124.9" customHeight="1" x14ac:dyDescent="0.2">
      <c r="A19" s="27" t="s">
        <v>49</v>
      </c>
      <c r="B19" s="48" t="s">
        <v>71</v>
      </c>
      <c r="C19" s="5"/>
      <c r="D19" s="15"/>
      <c r="E19" s="87"/>
      <c r="F19" s="103"/>
    </row>
    <row r="20" spans="1:6" s="3" customFormat="1" ht="17.45" customHeight="1" x14ac:dyDescent="0.2">
      <c r="A20" s="56"/>
      <c r="B20" s="21" t="s">
        <v>72</v>
      </c>
      <c r="C20" s="60" t="s">
        <v>30</v>
      </c>
      <c r="D20" s="11">
        <v>9</v>
      </c>
      <c r="E20" s="83">
        <v>0</v>
      </c>
      <c r="F20" s="101">
        <f>D20*E20</f>
        <v>0</v>
      </c>
    </row>
    <row r="21" spans="1:6" s="3" customFormat="1" ht="81.599999999999994" customHeight="1" x14ac:dyDescent="0.2">
      <c r="A21" s="27" t="s">
        <v>88</v>
      </c>
      <c r="B21" s="48" t="s">
        <v>70</v>
      </c>
      <c r="C21" s="5"/>
      <c r="D21" s="15"/>
      <c r="E21" s="87"/>
      <c r="F21" s="105"/>
    </row>
    <row r="22" spans="1:6" s="3" customFormat="1" ht="13.15" customHeight="1" x14ac:dyDescent="0.2">
      <c r="A22" s="56"/>
      <c r="B22" s="21" t="s">
        <v>73</v>
      </c>
      <c r="C22" s="60" t="s">
        <v>60</v>
      </c>
      <c r="D22" s="11">
        <v>18</v>
      </c>
      <c r="E22" s="83">
        <v>0</v>
      </c>
      <c r="F22" s="101">
        <f t="shared" ref="F22" si="0">D22*E22</f>
        <v>0</v>
      </c>
    </row>
    <row r="23" spans="1:6" s="3" customFormat="1" ht="84.6" customHeight="1" x14ac:dyDescent="0.2">
      <c r="A23" s="27" t="s">
        <v>89</v>
      </c>
      <c r="B23" s="52" t="s">
        <v>98</v>
      </c>
      <c r="C23" s="28"/>
      <c r="D23" s="16"/>
      <c r="E23" s="87"/>
      <c r="F23" s="103"/>
    </row>
    <row r="24" spans="1:6" s="3" customFormat="1" ht="12.75" x14ac:dyDescent="0.2">
      <c r="A24" s="10"/>
      <c r="B24" s="21" t="s">
        <v>36</v>
      </c>
      <c r="C24" s="60" t="s">
        <v>43</v>
      </c>
      <c r="D24" s="17">
        <v>20</v>
      </c>
      <c r="E24" s="83">
        <v>0</v>
      </c>
      <c r="F24" s="101">
        <f>D24*E24</f>
        <v>0</v>
      </c>
    </row>
    <row r="25" spans="1:6" s="4" customFormat="1" ht="12.75" x14ac:dyDescent="0.2">
      <c r="A25" s="9" t="s">
        <v>22</v>
      </c>
      <c r="B25" s="45" t="s">
        <v>40</v>
      </c>
      <c r="C25" s="43"/>
      <c r="D25" s="14"/>
      <c r="E25" s="85"/>
      <c r="F25" s="102">
        <f>SUM(F14:F24)</f>
        <v>0</v>
      </c>
    </row>
    <row r="26" spans="1:6" s="3" customFormat="1" ht="12.75" x14ac:dyDescent="0.2">
      <c r="A26" s="62"/>
      <c r="B26" s="49"/>
      <c r="C26" s="63"/>
      <c r="D26" s="64"/>
      <c r="E26" s="88"/>
      <c r="F26" s="106"/>
    </row>
    <row r="27" spans="1:6" s="3" customFormat="1" ht="12.75" x14ac:dyDescent="0.2">
      <c r="A27" s="9" t="s">
        <v>25</v>
      </c>
      <c r="B27" s="45" t="s">
        <v>41</v>
      </c>
      <c r="C27" s="42"/>
      <c r="D27" s="8"/>
      <c r="E27" s="82"/>
      <c r="F27" s="100"/>
    </row>
    <row r="28" spans="1:6" s="3" customFormat="1" ht="95.45" customHeight="1" x14ac:dyDescent="0.2">
      <c r="A28" s="27" t="s">
        <v>50</v>
      </c>
      <c r="B28" s="48" t="s">
        <v>92</v>
      </c>
      <c r="C28" s="65"/>
      <c r="D28" s="18"/>
      <c r="E28" s="86"/>
      <c r="F28" s="103"/>
    </row>
    <row r="29" spans="1:6" s="3" customFormat="1" ht="12.75" x14ac:dyDescent="0.2">
      <c r="A29" s="56"/>
      <c r="B29" s="21" t="s">
        <v>31</v>
      </c>
      <c r="C29" s="60" t="s">
        <v>32</v>
      </c>
      <c r="D29" s="11">
        <v>7</v>
      </c>
      <c r="E29" s="83">
        <v>0</v>
      </c>
      <c r="F29" s="101">
        <f>D29*E29</f>
        <v>0</v>
      </c>
    </row>
    <row r="30" spans="1:6" s="3" customFormat="1" ht="85.9" customHeight="1" x14ac:dyDescent="0.2">
      <c r="A30" s="27" t="s">
        <v>51</v>
      </c>
      <c r="B30" s="48" t="s">
        <v>33</v>
      </c>
      <c r="C30" s="5"/>
      <c r="D30" s="15"/>
      <c r="E30" s="87"/>
      <c r="F30" s="103"/>
    </row>
    <row r="31" spans="1:6" s="3" customFormat="1" ht="12.75" x14ac:dyDescent="0.2">
      <c r="A31" s="56"/>
      <c r="B31" s="21" t="s">
        <v>34</v>
      </c>
      <c r="C31" s="30" t="s">
        <v>35</v>
      </c>
      <c r="D31" s="17">
        <v>30</v>
      </c>
      <c r="E31" s="83">
        <v>0</v>
      </c>
      <c r="F31" s="101">
        <f>D31*E31</f>
        <v>0</v>
      </c>
    </row>
    <row r="32" spans="1:6" s="4" customFormat="1" ht="12.75" x14ac:dyDescent="0.2">
      <c r="A32" s="9" t="s">
        <v>25</v>
      </c>
      <c r="B32" s="45" t="s">
        <v>42</v>
      </c>
      <c r="C32" s="43"/>
      <c r="D32" s="14"/>
      <c r="E32" s="85"/>
      <c r="F32" s="102">
        <f>SUM(F29:F31)</f>
        <v>0</v>
      </c>
    </row>
    <row r="33" spans="1:6" s="4" customFormat="1" ht="12.75" x14ac:dyDescent="0.2">
      <c r="A33" s="9"/>
      <c r="B33" s="45"/>
      <c r="C33" s="43"/>
      <c r="D33" s="14"/>
      <c r="E33" s="85"/>
      <c r="F33" s="102"/>
    </row>
    <row r="34" spans="1:6" s="3" customFormat="1" ht="12.75" x14ac:dyDescent="0.2">
      <c r="A34" s="9" t="s">
        <v>27</v>
      </c>
      <c r="B34" s="45" t="s">
        <v>74</v>
      </c>
      <c r="C34" s="42"/>
      <c r="D34" s="8"/>
      <c r="E34" s="82"/>
      <c r="F34" s="100"/>
    </row>
    <row r="35" spans="1:6" s="3" customFormat="1" ht="110.45" customHeight="1" x14ac:dyDescent="0.2">
      <c r="A35" s="27" t="s">
        <v>52</v>
      </c>
      <c r="B35" s="48" t="s">
        <v>107</v>
      </c>
      <c r="C35" s="5"/>
      <c r="D35" s="5"/>
      <c r="E35" s="80"/>
      <c r="F35" s="107"/>
    </row>
    <row r="36" spans="1:6" s="3" customFormat="1" ht="69" customHeight="1" x14ac:dyDescent="0.2">
      <c r="A36" s="27"/>
      <c r="B36" s="48" t="s">
        <v>76</v>
      </c>
      <c r="C36" s="35" t="s">
        <v>77</v>
      </c>
      <c r="D36" s="36">
        <v>141</v>
      </c>
      <c r="E36" s="83">
        <v>0</v>
      </c>
      <c r="F36" s="108">
        <f>D36*E36</f>
        <v>0</v>
      </c>
    </row>
    <row r="37" spans="1:6" s="3" customFormat="1" ht="116.45" customHeight="1" x14ac:dyDescent="0.2">
      <c r="A37" s="27" t="s">
        <v>99</v>
      </c>
      <c r="B37" s="48" t="s">
        <v>91</v>
      </c>
      <c r="C37" s="5"/>
      <c r="D37" s="5"/>
      <c r="E37" s="80"/>
      <c r="F37" s="107"/>
    </row>
    <row r="38" spans="1:6" s="3" customFormat="1" ht="12.75" x14ac:dyDescent="0.2">
      <c r="A38" s="27"/>
      <c r="B38" s="48" t="s">
        <v>62</v>
      </c>
      <c r="C38" s="5" t="s">
        <v>63</v>
      </c>
      <c r="D38" s="15">
        <v>8</v>
      </c>
      <c r="E38" s="87">
        <v>0</v>
      </c>
      <c r="F38" s="103">
        <f>D38*E38</f>
        <v>0</v>
      </c>
    </row>
    <row r="39" spans="1:6" s="3" customFormat="1" ht="12.75" x14ac:dyDescent="0.2">
      <c r="A39" s="9" t="s">
        <v>27</v>
      </c>
      <c r="B39" s="45" t="s">
        <v>75</v>
      </c>
      <c r="C39" s="42"/>
      <c r="D39" s="8"/>
      <c r="E39" s="82"/>
      <c r="F39" s="102">
        <f>SUM(F34:F38)</f>
        <v>0</v>
      </c>
    </row>
    <row r="40" spans="1:6" s="3" customFormat="1" ht="12.75" x14ac:dyDescent="0.2">
      <c r="A40" s="9"/>
      <c r="B40" s="45"/>
      <c r="C40" s="42"/>
      <c r="D40" s="8"/>
      <c r="E40" s="82"/>
      <c r="F40" s="102"/>
    </row>
    <row r="41" spans="1:6" s="3" customFormat="1" ht="12.75" x14ac:dyDescent="0.2">
      <c r="A41" s="9" t="s">
        <v>66</v>
      </c>
      <c r="B41" s="45" t="s">
        <v>64</v>
      </c>
      <c r="C41" s="42"/>
      <c r="D41" s="8"/>
      <c r="E41" s="82"/>
      <c r="F41" s="100"/>
    </row>
    <row r="42" spans="1:6" s="3" customFormat="1" ht="102.6" customHeight="1" x14ac:dyDescent="0.2">
      <c r="A42" s="27" t="s">
        <v>67</v>
      </c>
      <c r="B42" s="48" t="s">
        <v>82</v>
      </c>
      <c r="C42" s="5"/>
      <c r="D42" s="5"/>
      <c r="E42" s="80"/>
      <c r="F42" s="107"/>
    </row>
    <row r="43" spans="1:6" s="3" customFormat="1" ht="12.75" x14ac:dyDescent="0.2">
      <c r="A43" s="27"/>
      <c r="B43" s="48" t="s">
        <v>62</v>
      </c>
      <c r="C43" s="5" t="s">
        <v>63</v>
      </c>
      <c r="D43" s="15">
        <v>28.2</v>
      </c>
      <c r="E43" s="87">
        <v>0</v>
      </c>
      <c r="F43" s="103">
        <f>D43*E43</f>
        <v>0</v>
      </c>
    </row>
    <row r="44" spans="1:6" s="3" customFormat="1" ht="105" customHeight="1" x14ac:dyDescent="0.2">
      <c r="A44" s="27" t="s">
        <v>90</v>
      </c>
      <c r="B44" s="48" t="s">
        <v>83</v>
      </c>
      <c r="C44" s="5"/>
      <c r="D44" s="5"/>
      <c r="E44" s="80"/>
      <c r="F44" s="107"/>
    </row>
    <row r="45" spans="1:6" s="3" customFormat="1" ht="12.75" x14ac:dyDescent="0.2">
      <c r="A45" s="27"/>
      <c r="B45" s="48" t="s">
        <v>62</v>
      </c>
      <c r="C45" s="5" t="s">
        <v>13</v>
      </c>
      <c r="D45" s="15">
        <v>3</v>
      </c>
      <c r="E45" s="87">
        <v>0</v>
      </c>
      <c r="F45" s="103">
        <f>D45*E45</f>
        <v>0</v>
      </c>
    </row>
    <row r="46" spans="1:6" s="3" customFormat="1" ht="12.75" x14ac:dyDescent="0.2">
      <c r="A46" s="9" t="s">
        <v>66</v>
      </c>
      <c r="B46" s="45" t="s">
        <v>65</v>
      </c>
      <c r="C46" s="42"/>
      <c r="D46" s="8"/>
      <c r="E46" s="82"/>
      <c r="F46" s="102">
        <f>SUM(F41:F45)</f>
        <v>0</v>
      </c>
    </row>
    <row r="47" spans="1:6" s="3" customFormat="1" ht="12.75" x14ac:dyDescent="0.2">
      <c r="A47" s="38"/>
      <c r="B47" s="50"/>
      <c r="C47" s="39"/>
      <c r="D47" s="40"/>
      <c r="E47" s="89"/>
      <c r="F47" s="109"/>
    </row>
    <row r="48" spans="1:6" s="1" customFormat="1" ht="14.25" x14ac:dyDescent="0.2">
      <c r="A48" s="19" t="s">
        <v>78</v>
      </c>
      <c r="B48" s="20" t="s">
        <v>6</v>
      </c>
      <c r="C48" s="41"/>
      <c r="D48" s="7"/>
      <c r="E48" s="81"/>
      <c r="F48" s="81"/>
    </row>
    <row r="49" spans="1:6" s="1" customFormat="1" ht="184.15" customHeight="1" x14ac:dyDescent="0.2">
      <c r="A49" s="27" t="s">
        <v>68</v>
      </c>
      <c r="B49" s="66" t="s">
        <v>81</v>
      </c>
      <c r="C49" s="67"/>
      <c r="D49" s="68"/>
      <c r="E49" s="90"/>
      <c r="F49" s="110"/>
    </row>
    <row r="50" spans="1:6" s="1" customFormat="1" ht="25.5" x14ac:dyDescent="0.2">
      <c r="A50" s="56"/>
      <c r="B50" s="21" t="s">
        <v>8</v>
      </c>
      <c r="C50" s="60" t="s">
        <v>9</v>
      </c>
      <c r="D50" s="22">
        <v>80</v>
      </c>
      <c r="E50" s="87">
        <v>0</v>
      </c>
      <c r="F50" s="111">
        <f>D50*E50</f>
        <v>0</v>
      </c>
    </row>
    <row r="51" spans="1:6" s="1" customFormat="1" ht="55.15" customHeight="1" x14ac:dyDescent="0.2">
      <c r="A51" s="56" t="s">
        <v>79</v>
      </c>
      <c r="B51" s="21" t="s">
        <v>100</v>
      </c>
      <c r="C51" s="60"/>
      <c r="D51" s="22"/>
      <c r="E51" s="91"/>
      <c r="F51" s="111"/>
    </row>
    <row r="52" spans="1:6" s="1" customFormat="1" ht="14.25" x14ac:dyDescent="0.2">
      <c r="A52" s="56"/>
      <c r="B52" s="21" t="s">
        <v>59</v>
      </c>
      <c r="C52" s="60" t="s">
        <v>60</v>
      </c>
      <c r="D52" s="22">
        <v>15</v>
      </c>
      <c r="E52" s="87">
        <v>0</v>
      </c>
      <c r="F52" s="111">
        <f>D52*E52</f>
        <v>0</v>
      </c>
    </row>
    <row r="53" spans="1:6" s="1" customFormat="1" ht="14.25" x14ac:dyDescent="0.2">
      <c r="A53" s="23" t="s">
        <v>78</v>
      </c>
      <c r="B53" s="20" t="s">
        <v>10</v>
      </c>
      <c r="C53" s="44"/>
      <c r="D53" s="24"/>
      <c r="E53" s="92"/>
      <c r="F53" s="92">
        <f>F50+F52</f>
        <v>0</v>
      </c>
    </row>
    <row r="54" spans="1:6" s="1" customFormat="1" ht="14.25" x14ac:dyDescent="0.2">
      <c r="A54" s="23">
        <v>2</v>
      </c>
      <c r="B54" s="25" t="s">
        <v>69</v>
      </c>
      <c r="C54" s="41"/>
      <c r="D54" s="26"/>
      <c r="E54" s="81"/>
      <c r="F54" s="92"/>
    </row>
    <row r="55" spans="1:6" s="1" customFormat="1" ht="127.9" customHeight="1" x14ac:dyDescent="0.2">
      <c r="A55" s="34"/>
      <c r="B55" s="117" t="s">
        <v>93</v>
      </c>
      <c r="C55" s="117"/>
      <c r="D55" s="117"/>
      <c r="E55" s="117"/>
      <c r="F55" s="117"/>
    </row>
    <row r="56" spans="1:6" s="2" customFormat="1" ht="222" customHeight="1" x14ac:dyDescent="0.2">
      <c r="A56" s="27" t="s">
        <v>11</v>
      </c>
      <c r="B56" s="51" t="s">
        <v>87</v>
      </c>
      <c r="C56" s="28"/>
      <c r="D56" s="29"/>
      <c r="E56" s="80"/>
      <c r="F56" s="107"/>
    </row>
    <row r="57" spans="1:6" s="1" customFormat="1" ht="14.25" x14ac:dyDescent="0.2">
      <c r="A57" s="56"/>
      <c r="B57" s="21" t="s">
        <v>12</v>
      </c>
      <c r="C57" s="30" t="s">
        <v>13</v>
      </c>
      <c r="D57" s="31">
        <v>2</v>
      </c>
      <c r="E57" s="87">
        <v>0</v>
      </c>
      <c r="F57" s="111">
        <f>D57*E57</f>
        <v>0</v>
      </c>
    </row>
    <row r="58" spans="1:6" s="1" customFormat="1" ht="221.45" customHeight="1" x14ac:dyDescent="0.2">
      <c r="A58" s="27" t="s">
        <v>58</v>
      </c>
      <c r="B58" s="52" t="s">
        <v>106</v>
      </c>
      <c r="C58" s="28"/>
      <c r="D58" s="29"/>
      <c r="E58" s="80"/>
      <c r="F58" s="107"/>
    </row>
    <row r="59" spans="1:6" s="1" customFormat="1" ht="14.25" x14ac:dyDescent="0.2">
      <c r="A59" s="56"/>
      <c r="B59" s="21" t="s">
        <v>12</v>
      </c>
      <c r="C59" s="30" t="s">
        <v>13</v>
      </c>
      <c r="D59" s="31">
        <v>2</v>
      </c>
      <c r="E59" s="87">
        <v>0</v>
      </c>
      <c r="F59" s="111">
        <f>D59*E59</f>
        <v>0</v>
      </c>
    </row>
    <row r="60" spans="1:6" s="1" customFormat="1" ht="198" customHeight="1" x14ac:dyDescent="0.2">
      <c r="A60" s="27" t="s">
        <v>14</v>
      </c>
      <c r="B60" s="52" t="s">
        <v>108</v>
      </c>
      <c r="C60" s="28"/>
      <c r="D60" s="29"/>
      <c r="E60" s="80"/>
      <c r="F60" s="107"/>
    </row>
    <row r="61" spans="1:6" s="1" customFormat="1" ht="14.25" x14ac:dyDescent="0.2">
      <c r="A61" s="56"/>
      <c r="B61" s="21" t="s">
        <v>12</v>
      </c>
      <c r="C61" s="30" t="s">
        <v>13</v>
      </c>
      <c r="D61" s="31">
        <v>1</v>
      </c>
      <c r="E61" s="91">
        <v>0</v>
      </c>
      <c r="F61" s="111">
        <f>D61*E61</f>
        <v>0</v>
      </c>
    </row>
    <row r="62" spans="1:6" s="1" customFormat="1" ht="166.9" customHeight="1" x14ac:dyDescent="0.2">
      <c r="A62" s="27" t="s">
        <v>15</v>
      </c>
      <c r="B62" s="53" t="s">
        <v>86</v>
      </c>
      <c r="C62" s="28"/>
      <c r="D62" s="29"/>
      <c r="E62" s="80"/>
      <c r="F62" s="107"/>
    </row>
    <row r="63" spans="1:6" s="1" customFormat="1" ht="14.25" x14ac:dyDescent="0.2">
      <c r="A63" s="56"/>
      <c r="B63" s="21" t="s">
        <v>12</v>
      </c>
      <c r="C63" s="30" t="s">
        <v>13</v>
      </c>
      <c r="D63" s="31">
        <v>1</v>
      </c>
      <c r="E63" s="91">
        <v>0</v>
      </c>
      <c r="F63" s="111">
        <f>D63*E63</f>
        <v>0</v>
      </c>
    </row>
    <row r="64" spans="1:6" s="1" customFormat="1" ht="16.899999999999999" customHeight="1" x14ac:dyDescent="0.2">
      <c r="A64" s="27"/>
      <c r="B64" s="51" t="s">
        <v>61</v>
      </c>
      <c r="C64" s="28"/>
      <c r="D64" s="29"/>
      <c r="E64" s="80"/>
      <c r="F64" s="107"/>
    </row>
    <row r="65" spans="1:6" s="1" customFormat="1" ht="179.45" customHeight="1" x14ac:dyDescent="0.2">
      <c r="A65" s="27" t="s">
        <v>85</v>
      </c>
      <c r="B65" s="48" t="s">
        <v>101</v>
      </c>
      <c r="C65" s="28"/>
      <c r="D65" s="29"/>
      <c r="E65" s="80"/>
      <c r="F65" s="107"/>
    </row>
    <row r="66" spans="1:6" s="1" customFormat="1" ht="14.25" x14ac:dyDescent="0.2">
      <c r="A66" s="27"/>
      <c r="B66" s="48" t="s">
        <v>12</v>
      </c>
      <c r="C66" s="28" t="s">
        <v>13</v>
      </c>
      <c r="D66" s="29">
        <v>1</v>
      </c>
      <c r="E66" s="80">
        <v>0</v>
      </c>
      <c r="F66" s="107">
        <f>D66*E66</f>
        <v>0</v>
      </c>
    </row>
    <row r="67" spans="1:6" s="1" customFormat="1" ht="14.25" x14ac:dyDescent="0.2">
      <c r="A67" s="27"/>
      <c r="B67" s="51" t="s">
        <v>84</v>
      </c>
      <c r="C67" s="28"/>
      <c r="D67" s="29"/>
      <c r="E67" s="80"/>
      <c r="F67" s="107"/>
    </row>
    <row r="68" spans="1:6" s="1" customFormat="1" ht="14.25" x14ac:dyDescent="0.2">
      <c r="A68" s="56" t="s">
        <v>109</v>
      </c>
      <c r="B68" s="21" t="s">
        <v>102</v>
      </c>
      <c r="C68" s="30" t="s">
        <v>24</v>
      </c>
      <c r="D68" s="31">
        <v>1</v>
      </c>
      <c r="E68" s="91">
        <v>0</v>
      </c>
      <c r="F68" s="111">
        <f>D68*E68</f>
        <v>0</v>
      </c>
    </row>
    <row r="69" spans="1:6" s="1" customFormat="1" ht="14.25" x14ac:dyDescent="0.2">
      <c r="A69" s="69"/>
      <c r="B69" s="70" t="s">
        <v>16</v>
      </c>
      <c r="C69" s="37"/>
      <c r="D69" s="37"/>
      <c r="E69" s="93"/>
      <c r="F69" s="112">
        <f>SUM(F56:F68)</f>
        <v>0</v>
      </c>
    </row>
    <row r="70" spans="1:6" s="1" customFormat="1" ht="14.25" x14ac:dyDescent="0.2">
      <c r="A70" s="27"/>
      <c r="B70" s="51"/>
      <c r="C70" s="28"/>
      <c r="D70" s="29"/>
      <c r="E70" s="80"/>
      <c r="F70" s="107"/>
    </row>
    <row r="71" spans="1:6" s="1" customFormat="1" ht="14.25" x14ac:dyDescent="0.2">
      <c r="A71" s="71"/>
      <c r="B71" s="54" t="s">
        <v>53</v>
      </c>
      <c r="C71" s="72"/>
      <c r="D71" s="73"/>
      <c r="E71" s="94"/>
      <c r="F71" s="98"/>
    </row>
    <row r="72" spans="1:6" s="1" customFormat="1" ht="14.25" x14ac:dyDescent="0.2">
      <c r="A72" s="74"/>
      <c r="B72" s="75" t="s">
        <v>54</v>
      </c>
      <c r="C72" s="76"/>
      <c r="D72" s="76"/>
      <c r="E72" s="119">
        <f>F11</f>
        <v>0</v>
      </c>
      <c r="F72" s="120"/>
    </row>
    <row r="73" spans="1:6" s="1" customFormat="1" ht="14.25" x14ac:dyDescent="0.2">
      <c r="A73" s="74"/>
      <c r="B73" s="75" t="s">
        <v>55</v>
      </c>
      <c r="C73" s="76"/>
      <c r="D73" s="76"/>
      <c r="E73" s="95"/>
      <c r="F73" s="97">
        <f>F25</f>
        <v>0</v>
      </c>
    </row>
    <row r="74" spans="1:6" s="1" customFormat="1" ht="14.45" customHeight="1" x14ac:dyDescent="0.2">
      <c r="A74" s="74"/>
      <c r="B74" s="121" t="s">
        <v>56</v>
      </c>
      <c r="C74" s="121"/>
      <c r="D74" s="121"/>
      <c r="E74" s="119">
        <f>F32</f>
        <v>0</v>
      </c>
      <c r="F74" s="120"/>
    </row>
    <row r="75" spans="1:6" s="1" customFormat="1" ht="14.45" customHeight="1" x14ac:dyDescent="0.2">
      <c r="A75" s="74"/>
      <c r="B75" s="75" t="s">
        <v>80</v>
      </c>
      <c r="C75" s="76"/>
      <c r="D75" s="76"/>
      <c r="E75" s="95"/>
      <c r="F75" s="97">
        <f>F39</f>
        <v>0</v>
      </c>
    </row>
    <row r="76" spans="1:6" s="1" customFormat="1" ht="14.45" customHeight="1" x14ac:dyDescent="0.2">
      <c r="A76" s="74"/>
      <c r="B76" s="75" t="s">
        <v>103</v>
      </c>
      <c r="C76" s="76"/>
      <c r="D76" s="76"/>
      <c r="E76" s="95"/>
      <c r="F76" s="97">
        <f>F46</f>
        <v>0</v>
      </c>
    </row>
    <row r="77" spans="1:6" s="1" customFormat="1" ht="14.25" x14ac:dyDescent="0.2">
      <c r="A77" s="74"/>
      <c r="B77" s="75" t="s">
        <v>104</v>
      </c>
      <c r="C77" s="76"/>
      <c r="D77" s="76"/>
      <c r="E77" s="119">
        <f>F53</f>
        <v>0</v>
      </c>
      <c r="F77" s="120"/>
    </row>
    <row r="78" spans="1:6" s="1" customFormat="1" ht="14.25" x14ac:dyDescent="0.2">
      <c r="A78" s="74"/>
      <c r="B78" s="75" t="s">
        <v>105</v>
      </c>
      <c r="C78" s="76"/>
      <c r="D78" s="76"/>
      <c r="E78" s="95"/>
      <c r="F78" s="97">
        <f>F69</f>
        <v>0</v>
      </c>
    </row>
    <row r="79" spans="1:6" s="1" customFormat="1" ht="14.25" x14ac:dyDescent="0.2">
      <c r="A79" s="74"/>
      <c r="B79" s="75"/>
      <c r="C79" s="76"/>
      <c r="D79" s="76"/>
      <c r="E79" s="95"/>
      <c r="F79" s="97"/>
    </row>
    <row r="80" spans="1:6" x14ac:dyDescent="0.25">
      <c r="A80" s="74"/>
      <c r="B80" s="75" t="s">
        <v>57</v>
      </c>
      <c r="C80" s="76"/>
      <c r="D80" s="76"/>
      <c r="E80" s="95"/>
      <c r="F80" s="97">
        <f>E72+F73+E74+F75+F76+E77+F78</f>
        <v>0</v>
      </c>
    </row>
    <row r="81" spans="1:6" x14ac:dyDescent="0.25">
      <c r="A81" s="77"/>
      <c r="B81" s="55" t="s">
        <v>18</v>
      </c>
      <c r="C81" s="78"/>
      <c r="D81" s="73"/>
      <c r="E81" s="96"/>
      <c r="F81" s="98">
        <f>F80*0.25</f>
        <v>0</v>
      </c>
    </row>
    <row r="82" spans="1:6" x14ac:dyDescent="0.25">
      <c r="A82" s="77"/>
      <c r="B82" s="55" t="s">
        <v>17</v>
      </c>
      <c r="C82" s="78"/>
      <c r="D82" s="73"/>
      <c r="E82" s="96"/>
      <c r="F82" s="98">
        <f>SUM(E80:F81)</f>
        <v>0</v>
      </c>
    </row>
  </sheetData>
  <mergeCells count="9">
    <mergeCell ref="A2:F2"/>
    <mergeCell ref="B3:F3"/>
    <mergeCell ref="B4:F4"/>
    <mergeCell ref="B7:F7"/>
    <mergeCell ref="E77:F77"/>
    <mergeCell ref="B55:F55"/>
    <mergeCell ref="E72:F72"/>
    <mergeCell ref="B74:D74"/>
    <mergeCell ref="E74:F74"/>
  </mergeCells>
  <pageMargins left="0.7" right="0.7" top="0.75" bottom="0.75" header="0.3" footer="0.3"/>
  <pageSetup paperSize="9" scale="94" fitToHeight="0" orientation="portrait" r:id="rId1"/>
  <rowBreaks count="5" manualBreakCount="5">
    <brk id="18" max="5" man="1"/>
    <brk id="35" max="5" man="1"/>
    <brk id="50" max="5" man="1"/>
    <brk id="59" max="5" man="1"/>
    <brk id="6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DV PROLJEĆE</vt:lpstr>
      <vt:lpstr>'DV PROLJEĆE'!Podrucje_ispisa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</dc:creator>
  <cp:lastModifiedBy>Mateja Šviglin</cp:lastModifiedBy>
  <cp:lastPrinted>2025-03-10T11:31:39Z</cp:lastPrinted>
  <dcterms:created xsi:type="dcterms:W3CDTF">2025-03-03T13:37:45Z</dcterms:created>
  <dcterms:modified xsi:type="dcterms:W3CDTF">2025-10-10T09:32:19Z</dcterms:modified>
</cp:coreProperties>
</file>